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225" yWindow="4515" windowWidth="17400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Sheet1!$D$2:$I$128</definedName>
  </definedNames>
  <calcPr calcId="125725"/>
</workbook>
</file>

<file path=xl/calcChain.xml><?xml version="1.0" encoding="utf-8"?>
<calcChain xmlns="http://schemas.openxmlformats.org/spreadsheetml/2006/main">
  <c r="H100" i="1"/>
  <c r="H101"/>
  <c r="H102"/>
  <c r="H103"/>
  <c r="H104"/>
  <c r="H105"/>
  <c r="H106"/>
  <c r="H107"/>
  <c r="H109"/>
  <c r="H110"/>
  <c r="H111"/>
  <c r="H112"/>
  <c r="H113"/>
  <c r="H114"/>
  <c r="H115"/>
  <c r="H117"/>
  <c r="H118"/>
  <c r="H119"/>
  <c r="H120"/>
  <c r="H122"/>
  <c r="H123"/>
  <c r="H124"/>
  <c r="H126"/>
  <c r="H127"/>
  <c r="H128"/>
  <c r="E100"/>
  <c r="F100"/>
  <c r="G100"/>
  <c r="E101"/>
  <c r="F101"/>
  <c r="G101"/>
  <c r="E102"/>
  <c r="F102"/>
  <c r="G102"/>
  <c r="E103"/>
  <c r="F103"/>
  <c r="G103"/>
  <c r="E104"/>
  <c r="F104"/>
  <c r="G104"/>
  <c r="E105"/>
  <c r="F105"/>
  <c r="G105"/>
  <c r="E106"/>
  <c r="F106"/>
  <c r="G106"/>
  <c r="E107"/>
  <c r="F107"/>
  <c r="G107"/>
  <c r="E109"/>
  <c r="F109"/>
  <c r="G109"/>
  <c r="E110"/>
  <c r="F110"/>
  <c r="G110"/>
  <c r="E111"/>
  <c r="F111"/>
  <c r="G111"/>
  <c r="E112"/>
  <c r="F112"/>
  <c r="G112"/>
  <c r="E113"/>
  <c r="F113"/>
  <c r="G113"/>
  <c r="E114"/>
  <c r="F114"/>
  <c r="G114"/>
  <c r="E115"/>
  <c r="F115"/>
  <c r="G115"/>
  <c r="E117"/>
  <c r="F117"/>
  <c r="G117"/>
  <c r="E118"/>
  <c r="F118"/>
  <c r="G118"/>
  <c r="E119"/>
  <c r="F119"/>
  <c r="G119"/>
  <c r="E120"/>
  <c r="F120"/>
  <c r="G120"/>
  <c r="E122"/>
  <c r="F122"/>
  <c r="G122"/>
  <c r="E123"/>
  <c r="F123"/>
  <c r="G123"/>
  <c r="E124"/>
  <c r="F124"/>
  <c r="G124"/>
  <c r="E126"/>
  <c r="F126"/>
  <c r="G126"/>
  <c r="E127"/>
  <c r="F127"/>
  <c r="G127"/>
  <c r="E128"/>
  <c r="F128"/>
  <c r="G128"/>
</calcChain>
</file>

<file path=xl/sharedStrings.xml><?xml version="1.0" encoding="utf-8"?>
<sst xmlns="http://schemas.openxmlformats.org/spreadsheetml/2006/main" count="220" uniqueCount="219">
  <si>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</si>
  <si>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</si>
  <si>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</si>
  <si>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</si>
  <si>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</si>
  <si>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</si>
  <si>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</si>
  <si>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</si>
  <si>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</si>
  <si>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</si>
  <si>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</si>
  <si>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</si>
  <si>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</si>
  <si>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</si>
  <si>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</si>
  <si>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</si>
  <si>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</si>
  <si>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</si>
  <si>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</si>
  <si>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</si>
  <si>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</si>
  <si>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</si>
  <si>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</si>
  <si>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</si>
  <si>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</si>
  <si>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</si>
  <si>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</si>
  <si>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</si>
  <si>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</si>
  <si>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</si>
  <si>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</si>
  <si>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</si>
  <si>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</si>
  <si>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</si>
  <si>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</si>
  <si>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</si>
  <si>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</si>
  <si>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</si>
  <si>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</si>
  <si>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</si>
  <si>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</si>
  <si>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</si>
  <si>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</si>
  <si>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</si>
  <si>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</si>
  <si>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</si>
  <si>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</si>
  <si>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</si>
  <si>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</si>
  <si>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</si>
  <si>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</si>
  <si>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</si>
  <si>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</si>
  <si>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</si>
  <si>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</si>
  <si>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</si>
  <si>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</si>
  <si>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</si>
  <si>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</si>
  <si>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</si>
  <si>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</si>
  <si>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</si>
  <si>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</si>
  <si>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</si>
  <si>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</si>
  <si>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</si>
  <si>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</si>
  <si>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</si>
  <si>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</si>
  <si>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</si>
  <si>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</si>
  <si>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</si>
  <si>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</si>
  <si>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>أرباح مقترح توزيعها</t>
  </si>
  <si>
    <t>أسهم مقترح توزيعها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</si>
  <si>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</si>
  <si>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</si>
  <si>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</si>
  <si>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</si>
  <si>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</si>
  <si>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</si>
  <si>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</si>
  <si>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</si>
  <si>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</si>
  <si>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</si>
  <si>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</si>
  <si>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</si>
  <si>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</si>
  <si>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</si>
  <si>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</si>
  <si>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</si>
  <si>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</si>
  <si>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</si>
  <si>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</si>
  <si>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</si>
  <si>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</si>
  <si>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Minority Interest</t>
  </si>
  <si>
    <t>حقوق الأقلية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</si>
  <si>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</si>
  <si>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</si>
  <si>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</si>
  <si>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</si>
  <si>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</si>
  <si>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</si>
  <si>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</si>
  <si>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</si>
  <si>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</si>
  <si>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</si>
  <si>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</si>
  <si>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</si>
  <si>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</si>
  <si>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</si>
  <si>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</si>
  <si>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</si>
  <si>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</si>
  <si>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</si>
  <si>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</si>
  <si>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</si>
  <si>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</si>
  <si>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</si>
  <si>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</si>
  <si>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</si>
  <si>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</si>
  <si>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</si>
  <si>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</si>
  <si>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</si>
  <si>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</si>
  <si>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</si>
  <si>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</si>
  <si>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</si>
  <si>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</si>
  <si>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</si>
  <si>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</si>
  <si>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</si>
  <si>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</si>
  <si>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</si>
  <si>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</si>
  <si>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</si>
  <si>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</si>
  <si>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</si>
  <si>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</si>
  <si>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</si>
  <si>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</si>
  <si>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</si>
  <si>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</si>
  <si>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</si>
  <si>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</si>
  <si>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</si>
  <si>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</si>
  <si>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</si>
  <si>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</si>
  <si>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</si>
  <si>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</si>
  <si>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</si>
  <si>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</si>
  <si>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</si>
  <si>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</si>
  <si>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</si>
  <si>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(النقد + موجودات مالية للمتاجرة/اجمالي الودائع(مره</t>
  </si>
  <si>
    <t>موجودات ضريبية مؤجلة</t>
  </si>
  <si>
    <t>أموال مقترضة</t>
  </si>
  <si>
    <t>مطلوبات ضريبية مؤجلة</t>
  </si>
  <si>
    <t>حقوق أقلية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</si>
  <si>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</si>
  <si>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</si>
  <si>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</si>
  <si>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</si>
  <si>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</si>
  <si>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</si>
  <si>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</si>
  <si>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</si>
  <si>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</si>
  <si>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</si>
  <si>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</si>
  <si>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</si>
  <si>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</si>
  <si>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</si>
  <si>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</si>
  <si>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</si>
  <si>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</si>
  <si>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</si>
  <si>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</si>
  <si>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</si>
  <si>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</si>
  <si>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</si>
  <si>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</si>
  <si>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</si>
  <si>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</si>
  <si>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</si>
  <si>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</si>
  <si>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</si>
  <si>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</si>
  <si>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</si>
  <si>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</si>
  <si>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</si>
  <si>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</si>
  <si>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</si>
  <si>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</si>
  <si>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</si>
  <si>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</si>
  <si>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</si>
  <si>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</si>
  <si>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</si>
  <si>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</si>
  <si>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</si>
  <si>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</si>
  <si>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</si>
  <si>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Proposed Cash Dividends</t>
  </si>
  <si>
    <t>Proposed Stock Dividends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</si>
  <si>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</si>
  <si>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</si>
  <si>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</si>
  <si>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</si>
  <si>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</si>
  <si>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</si>
  <si>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</si>
  <si>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</si>
  <si>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ARAB BANKING CORPORATION /(JORDAN)</t>
  </si>
  <si>
    <t>بنك المؤسسة العربية المصرفية/الاردن</t>
  </si>
</sst>
</file>

<file path=xl/styles.xml><?xml version="1.0" encoding="utf-8"?>
<styleSheet xmlns="http://schemas.openxmlformats.org/spreadsheetml/2006/main">
  <numFmts count="1">
    <numFmt numFmtId="172" formatCode="#,##0_);[Red]\(#,##0\)"/>
  </numFmts>
  <fonts count="15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2" fontId="5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 vertical="center"/>
    </xf>
    <xf numFmtId="172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92"/>
  <sheetViews>
    <sheetView tabSelected="1" topLeftCell="D1" workbookViewId="0">
      <selection activeCell="D2" sqref="D2"/>
    </sheetView>
  </sheetViews>
  <sheetFormatPr defaultRowHeight="16.5"/>
  <cols>
    <col min="4" max="4" width="62" style="1" customWidth="1"/>
    <col min="5" max="6" width="16.140625" style="2" bestFit="1" customWidth="1"/>
    <col min="7" max="8" width="16.140625" style="2" customWidth="1"/>
    <col min="9" max="9" width="49.42578125" style="3" customWidth="1"/>
    <col min="10" max="49" width="9.140625" style="4"/>
  </cols>
  <sheetData>
    <row r="2" spans="4:49">
      <c r="D2" s="5" t="s">
        <v>217</v>
      </c>
      <c r="E2" s="5"/>
      <c r="F2" s="59">
        <v>111009</v>
      </c>
      <c r="G2" s="59"/>
      <c r="H2" s="59"/>
      <c r="I2" s="6" t="s">
        <v>218</v>
      </c>
    </row>
    <row r="4" spans="4:49" s="7" customFormat="1" ht="24.95" customHeight="1">
      <c r="D4" s="51" t="s">
        <v>209</v>
      </c>
      <c r="E4" s="52">
        <v>2013</v>
      </c>
      <c r="F4" s="52">
        <v>2012</v>
      </c>
      <c r="G4" s="52">
        <v>2011</v>
      </c>
      <c r="H4" s="52">
        <v>2010</v>
      </c>
      <c r="I4" s="50" t="s">
        <v>0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4:49" s="7" customFormat="1" ht="20.100000000000001" customHeight="1">
      <c r="D5" s="9" t="s">
        <v>1</v>
      </c>
      <c r="E5" s="10">
        <v>1</v>
      </c>
      <c r="F5" s="10">
        <v>1</v>
      </c>
      <c r="G5" s="10">
        <v>1</v>
      </c>
      <c r="H5" s="10">
        <v>1</v>
      </c>
      <c r="I5" s="11" t="s">
        <v>2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</row>
    <row r="6" spans="4:49" s="7" customFormat="1" ht="20.100000000000001" customHeight="1">
      <c r="D6" s="12" t="s">
        <v>3</v>
      </c>
      <c r="E6" s="13">
        <v>1.1000000000000001</v>
      </c>
      <c r="F6" s="13">
        <v>1</v>
      </c>
      <c r="G6" s="13">
        <v>0.98</v>
      </c>
      <c r="H6" s="13">
        <v>1.1499999999999999</v>
      </c>
      <c r="I6" s="14" t="s">
        <v>4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</row>
    <row r="7" spans="4:49" s="7" customFormat="1" ht="20.100000000000001" customHeight="1">
      <c r="D7" s="12" t="s">
        <v>5</v>
      </c>
      <c r="E7" s="15">
        <v>2842323.92</v>
      </c>
      <c r="F7" s="15">
        <v>2856133.58</v>
      </c>
      <c r="G7" s="15">
        <v>1514401.85</v>
      </c>
      <c r="H7" s="15">
        <v>1892776</v>
      </c>
      <c r="I7" s="14" t="s">
        <v>6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</row>
    <row r="8" spans="4:49" s="7" customFormat="1" ht="20.100000000000001" customHeight="1">
      <c r="D8" s="12" t="s">
        <v>7</v>
      </c>
      <c r="E8" s="15">
        <v>2721882</v>
      </c>
      <c r="F8" s="15">
        <v>2699589</v>
      </c>
      <c r="G8" s="15">
        <v>1324063</v>
      </c>
      <c r="H8" s="15">
        <v>1649966</v>
      </c>
      <c r="I8" s="14" t="s">
        <v>8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</row>
    <row r="9" spans="4:49" s="7" customFormat="1" ht="20.100000000000001" customHeight="1">
      <c r="D9" s="12" t="s">
        <v>9</v>
      </c>
      <c r="E9" s="15">
        <v>2281</v>
      </c>
      <c r="F9" s="15">
        <v>2530</v>
      </c>
      <c r="G9" s="15">
        <v>1632</v>
      </c>
      <c r="H9" s="15">
        <v>2094</v>
      </c>
      <c r="I9" s="14" t="s">
        <v>10</v>
      </c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</row>
    <row r="10" spans="4:49" s="7" customFormat="1" ht="20.100000000000001" customHeight="1">
      <c r="D10" s="12" t="s">
        <v>11</v>
      </c>
      <c r="E10" s="15">
        <v>100000000</v>
      </c>
      <c r="F10" s="15">
        <v>100000000</v>
      </c>
      <c r="G10" s="15">
        <v>89600000</v>
      </c>
      <c r="H10" s="15">
        <v>80000000</v>
      </c>
      <c r="I10" s="14" t="s">
        <v>12</v>
      </c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</row>
    <row r="11" spans="4:49" s="7" customFormat="1" ht="20.100000000000001" customHeight="1">
      <c r="D11" s="12" t="s">
        <v>13</v>
      </c>
      <c r="E11" s="15">
        <v>110000000</v>
      </c>
      <c r="F11" s="15">
        <v>100000000</v>
      </c>
      <c r="G11" s="15">
        <v>87808000</v>
      </c>
      <c r="H11" s="15">
        <v>92000000</v>
      </c>
      <c r="I11" s="14" t="s">
        <v>14</v>
      </c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</row>
    <row r="12" spans="4:49" s="7" customFormat="1" ht="20.100000000000001" customHeight="1">
      <c r="D12" s="16" t="s">
        <v>15</v>
      </c>
      <c r="E12" s="17">
        <v>41639</v>
      </c>
      <c r="F12" s="17">
        <v>41274</v>
      </c>
      <c r="G12" s="17">
        <v>40908</v>
      </c>
      <c r="H12" s="17">
        <v>40543</v>
      </c>
      <c r="I12" s="18" t="s">
        <v>16</v>
      </c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</row>
    <row r="13" spans="4:49">
      <c r="D13" s="19"/>
      <c r="E13" s="20"/>
      <c r="F13" s="20"/>
      <c r="G13" s="20"/>
      <c r="H13" s="20"/>
      <c r="I13" s="21"/>
    </row>
    <row r="14" spans="4:49">
      <c r="E14" s="20"/>
      <c r="F14" s="20"/>
      <c r="G14" s="20"/>
      <c r="H14" s="20"/>
      <c r="I14" s="22"/>
    </row>
    <row r="15" spans="4:49" s="7" customFormat="1" ht="24.95" customHeight="1">
      <c r="D15" s="51" t="s">
        <v>17</v>
      </c>
      <c r="E15" s="54"/>
      <c r="F15" s="54"/>
      <c r="G15" s="54"/>
      <c r="H15" s="54"/>
      <c r="I15" s="53" t="s">
        <v>18</v>
      </c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</row>
    <row r="16" spans="4:49" s="7" customFormat="1" ht="20.100000000000001" customHeight="1">
      <c r="D16" s="9" t="s">
        <v>19</v>
      </c>
      <c r="E16" s="24">
        <v>54912900</v>
      </c>
      <c r="F16" s="24">
        <v>39367271</v>
      </c>
      <c r="G16" s="24">
        <v>38869780</v>
      </c>
      <c r="H16" s="24">
        <v>69572030</v>
      </c>
      <c r="I16" s="25" t="s">
        <v>20</v>
      </c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</row>
    <row r="17" spans="4:49" s="7" customFormat="1" ht="20.100000000000001" customHeight="1">
      <c r="D17" s="26" t="s">
        <v>21</v>
      </c>
      <c r="E17" s="27">
        <v>104472815</v>
      </c>
      <c r="F17" s="27">
        <v>63770518</v>
      </c>
      <c r="G17" s="27">
        <v>60409961</v>
      </c>
      <c r="H17" s="27">
        <v>81812596</v>
      </c>
      <c r="I17" s="28" t="s">
        <v>22</v>
      </c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</row>
    <row r="18" spans="4:49" s="7" customFormat="1" ht="20.100000000000001" customHeight="1">
      <c r="D18" s="12" t="s">
        <v>23</v>
      </c>
      <c r="E18" s="27">
        <v>0</v>
      </c>
      <c r="F18" s="27">
        <v>10635000</v>
      </c>
      <c r="G18" s="27">
        <v>7090000</v>
      </c>
      <c r="H18" s="27">
        <v>20695205</v>
      </c>
      <c r="I18" s="28" t="s">
        <v>24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</row>
    <row r="19" spans="4:49" s="7" customFormat="1" ht="20.100000000000001" customHeight="1">
      <c r="D19" s="12" t="s">
        <v>214</v>
      </c>
      <c r="E19" s="27">
        <v>1326966</v>
      </c>
      <c r="F19" s="27">
        <v>1318938</v>
      </c>
      <c r="G19" s="27">
        <v>2148269</v>
      </c>
      <c r="H19" s="27">
        <v>4392</v>
      </c>
      <c r="I19" s="28" t="s">
        <v>211</v>
      </c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</row>
    <row r="20" spans="4:49" s="7" customFormat="1" ht="20.100000000000001" customHeight="1">
      <c r="D20" s="12" t="s">
        <v>215</v>
      </c>
      <c r="E20" s="27">
        <v>0</v>
      </c>
      <c r="F20" s="27">
        <v>0</v>
      </c>
      <c r="G20" s="27">
        <v>0</v>
      </c>
      <c r="H20" s="27">
        <v>193774333</v>
      </c>
      <c r="I20" s="28" t="s">
        <v>212</v>
      </c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</row>
    <row r="21" spans="4:49" s="7" customFormat="1" ht="20.100000000000001" customHeight="1">
      <c r="D21" s="12" t="s">
        <v>216</v>
      </c>
      <c r="E21" s="27">
        <v>274607426</v>
      </c>
      <c r="F21" s="27">
        <v>224744771</v>
      </c>
      <c r="G21" s="27">
        <v>234922560</v>
      </c>
      <c r="H21" s="27">
        <v>0</v>
      </c>
      <c r="I21" s="28" t="s">
        <v>213</v>
      </c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</row>
    <row r="22" spans="4:49" s="7" customFormat="1" ht="20.100000000000001" customHeight="1">
      <c r="D22" s="12" t="s">
        <v>25</v>
      </c>
      <c r="E22" s="27">
        <v>0</v>
      </c>
      <c r="F22" s="27">
        <v>0</v>
      </c>
      <c r="G22" s="27">
        <v>0</v>
      </c>
      <c r="H22" s="27">
        <v>0</v>
      </c>
      <c r="I22" s="28" t="s">
        <v>26</v>
      </c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</row>
    <row r="23" spans="4:49" s="7" customFormat="1" ht="20.100000000000001" customHeight="1">
      <c r="D23" s="12" t="s">
        <v>27</v>
      </c>
      <c r="E23" s="27">
        <v>486252015</v>
      </c>
      <c r="F23" s="27">
        <v>462642302</v>
      </c>
      <c r="G23" s="27">
        <v>394305344</v>
      </c>
      <c r="H23" s="27">
        <v>312116560</v>
      </c>
      <c r="I23" s="28" t="s">
        <v>28</v>
      </c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</row>
    <row r="24" spans="4:49" s="7" customFormat="1" ht="20.100000000000001" customHeight="1">
      <c r="D24" s="12" t="s">
        <v>29</v>
      </c>
      <c r="E24" s="27">
        <v>20052473</v>
      </c>
      <c r="F24" s="27">
        <v>17109065</v>
      </c>
      <c r="G24" s="27">
        <v>15489732</v>
      </c>
      <c r="H24" s="27">
        <v>12925846</v>
      </c>
      <c r="I24" s="28" t="s">
        <v>30</v>
      </c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</row>
    <row r="25" spans="4:49" s="7" customFormat="1" ht="20.100000000000001" customHeight="1">
      <c r="D25" s="12" t="s">
        <v>31</v>
      </c>
      <c r="E25" s="27">
        <v>7549160</v>
      </c>
      <c r="F25" s="27">
        <v>6994266</v>
      </c>
      <c r="G25" s="27">
        <v>6276657</v>
      </c>
      <c r="H25" s="27">
        <v>5358638</v>
      </c>
      <c r="I25" s="28" t="s">
        <v>32</v>
      </c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</row>
    <row r="26" spans="4:49" s="7" customFormat="1" ht="20.100000000000001" customHeight="1">
      <c r="D26" s="12" t="s">
        <v>33</v>
      </c>
      <c r="E26" s="27">
        <v>9908364</v>
      </c>
      <c r="F26" s="27">
        <v>10764742</v>
      </c>
      <c r="G26" s="27">
        <v>10721735</v>
      </c>
      <c r="H26" s="27">
        <v>10876501</v>
      </c>
      <c r="I26" s="28" t="s">
        <v>34</v>
      </c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</row>
    <row r="27" spans="4:49" s="7" customFormat="1" ht="20.100000000000001" customHeight="1">
      <c r="D27" s="12" t="s">
        <v>176</v>
      </c>
      <c r="E27" s="27">
        <v>787032</v>
      </c>
      <c r="F27" s="27">
        <v>649998</v>
      </c>
      <c r="G27" s="27">
        <v>1037482</v>
      </c>
      <c r="H27" s="27">
        <v>26755</v>
      </c>
      <c r="I27" s="28" t="s">
        <v>159</v>
      </c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</row>
    <row r="28" spans="4:49" s="7" customFormat="1" ht="20.100000000000001" customHeight="1">
      <c r="D28" s="12" t="s">
        <v>35</v>
      </c>
      <c r="E28" s="27">
        <v>24023849</v>
      </c>
      <c r="F28" s="27">
        <v>13457433</v>
      </c>
      <c r="G28" s="27">
        <v>8575198</v>
      </c>
      <c r="H28" s="27">
        <v>7949261</v>
      </c>
      <c r="I28" s="28" t="s">
        <v>36</v>
      </c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</row>
    <row r="29" spans="4:49" s="7" customFormat="1" ht="20.100000000000001" customHeight="1">
      <c r="D29" s="16" t="s">
        <v>37</v>
      </c>
      <c r="E29" s="29">
        <v>956291367</v>
      </c>
      <c r="F29" s="29">
        <v>827350973</v>
      </c>
      <c r="G29" s="29">
        <v>758080329</v>
      </c>
      <c r="H29" s="29">
        <v>696827633</v>
      </c>
      <c r="I29" s="30" t="s">
        <v>38</v>
      </c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</row>
    <row r="30" spans="4:49">
      <c r="D30" s="19"/>
      <c r="E30" s="31"/>
      <c r="F30" s="31"/>
      <c r="G30" s="31"/>
      <c r="H30" s="31"/>
      <c r="I30" s="22"/>
    </row>
    <row r="31" spans="4:49">
      <c r="E31" s="31"/>
      <c r="F31" s="31"/>
      <c r="G31" s="31"/>
      <c r="H31" s="31"/>
    </row>
    <row r="32" spans="4:49" s="7" customFormat="1" ht="24.95" customHeight="1">
      <c r="D32" s="56" t="s">
        <v>39</v>
      </c>
      <c r="E32" s="57"/>
      <c r="F32" s="57"/>
      <c r="G32" s="57"/>
      <c r="H32" s="57"/>
      <c r="I32" s="55" t="s">
        <v>40</v>
      </c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</row>
    <row r="33" spans="4:49" s="7" customFormat="1" ht="24.95" customHeight="1">
      <c r="D33" s="51" t="s">
        <v>41</v>
      </c>
      <c r="E33" s="57"/>
      <c r="F33" s="57"/>
      <c r="G33" s="57"/>
      <c r="H33" s="57"/>
      <c r="I33" s="53" t="s">
        <v>42</v>
      </c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</row>
    <row r="34" spans="4:49" s="7" customFormat="1" ht="20.100000000000001" customHeight="1">
      <c r="D34" s="9" t="s">
        <v>43</v>
      </c>
      <c r="E34" s="24">
        <v>590515774</v>
      </c>
      <c r="F34" s="24">
        <v>482528790</v>
      </c>
      <c r="G34" s="24">
        <v>458296679</v>
      </c>
      <c r="H34" s="24">
        <v>360327496</v>
      </c>
      <c r="I34" s="25" t="s">
        <v>44</v>
      </c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</row>
    <row r="35" spans="4:49" s="7" customFormat="1" ht="20.100000000000001" customHeight="1">
      <c r="D35" s="26" t="s">
        <v>45</v>
      </c>
      <c r="E35" s="32">
        <v>143834283</v>
      </c>
      <c r="F35" s="32">
        <v>93227493</v>
      </c>
      <c r="G35" s="32">
        <v>104498040</v>
      </c>
      <c r="H35" s="32">
        <v>147625575</v>
      </c>
      <c r="I35" s="33" t="s">
        <v>46</v>
      </c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</row>
    <row r="36" spans="4:49" s="7" customFormat="1" ht="20.100000000000001" customHeight="1">
      <c r="D36" s="12" t="s">
        <v>47</v>
      </c>
      <c r="E36" s="27">
        <v>38255419</v>
      </c>
      <c r="F36" s="27">
        <v>31644260</v>
      </c>
      <c r="G36" s="27">
        <v>49900334</v>
      </c>
      <c r="H36" s="27">
        <v>53225339</v>
      </c>
      <c r="I36" s="28" t="s">
        <v>48</v>
      </c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</row>
    <row r="37" spans="4:49" s="7" customFormat="1" ht="20.100000000000001" customHeight="1">
      <c r="D37" s="12" t="s">
        <v>178</v>
      </c>
      <c r="E37" s="27">
        <v>7299827</v>
      </c>
      <c r="F37" s="27">
        <v>53803515</v>
      </c>
      <c r="G37" s="27">
        <v>2982924</v>
      </c>
      <c r="H37" s="27">
        <v>11730642</v>
      </c>
      <c r="I37" s="28" t="s">
        <v>160</v>
      </c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</row>
    <row r="38" spans="4:49" s="7" customFormat="1" ht="20.100000000000001" customHeight="1">
      <c r="D38" s="12" t="s">
        <v>177</v>
      </c>
      <c r="E38" s="27">
        <v>62095</v>
      </c>
      <c r="F38" s="27">
        <v>36436</v>
      </c>
      <c r="G38" s="27">
        <v>56935</v>
      </c>
      <c r="H38" s="27">
        <v>432694</v>
      </c>
      <c r="I38" s="28" t="s">
        <v>161</v>
      </c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</row>
    <row r="39" spans="4:49" s="7" customFormat="1" ht="20.100000000000001" customHeight="1">
      <c r="D39" s="12" t="s">
        <v>49</v>
      </c>
      <c r="E39" s="27">
        <v>42738970</v>
      </c>
      <c r="F39" s="27">
        <v>35393469</v>
      </c>
      <c r="G39" s="27">
        <v>24189713</v>
      </c>
      <c r="H39" s="27">
        <v>16887666</v>
      </c>
      <c r="I39" s="28" t="s">
        <v>50</v>
      </c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</row>
    <row r="40" spans="4:49" s="7" customFormat="1" ht="20.100000000000001" customHeight="1">
      <c r="D40" s="16" t="s">
        <v>51</v>
      </c>
      <c r="E40" s="29">
        <v>822706368</v>
      </c>
      <c r="F40" s="29">
        <v>696633963</v>
      </c>
      <c r="G40" s="29">
        <v>639924625</v>
      </c>
      <c r="H40" s="29">
        <v>590229412</v>
      </c>
      <c r="I40" s="30" t="s">
        <v>52</v>
      </c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</row>
    <row r="41" spans="4:49">
      <c r="D41" s="19"/>
      <c r="E41" s="31"/>
      <c r="F41" s="31"/>
      <c r="G41" s="31"/>
      <c r="H41" s="31"/>
      <c r="I41" s="22"/>
    </row>
    <row r="42" spans="4:49">
      <c r="D42" s="19"/>
      <c r="E42" s="31"/>
      <c r="F42" s="31"/>
      <c r="G42" s="31"/>
      <c r="H42" s="31"/>
      <c r="I42" s="22"/>
    </row>
    <row r="43" spans="4:49" s="7" customFormat="1" ht="24.95" customHeight="1">
      <c r="D43" s="51" t="s">
        <v>53</v>
      </c>
      <c r="E43" s="57"/>
      <c r="F43" s="57"/>
      <c r="G43" s="57"/>
      <c r="H43" s="57"/>
      <c r="I43" s="53" t="s">
        <v>54</v>
      </c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</row>
    <row r="44" spans="4:49" s="7" customFormat="1" ht="20.100000000000001" customHeight="1">
      <c r="D44" s="9" t="s">
        <v>55</v>
      </c>
      <c r="E44" s="24">
        <v>100000000</v>
      </c>
      <c r="F44" s="24">
        <v>100000000</v>
      </c>
      <c r="G44" s="24">
        <v>89600000</v>
      </c>
      <c r="H44" s="24">
        <v>80000000</v>
      </c>
      <c r="I44" s="25" t="s">
        <v>56</v>
      </c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</row>
    <row r="45" spans="4:49" s="7" customFormat="1" ht="20.100000000000001" customHeight="1">
      <c r="D45" s="12" t="s">
        <v>57</v>
      </c>
      <c r="E45" s="27">
        <v>100000000</v>
      </c>
      <c r="F45" s="27">
        <v>100000000</v>
      </c>
      <c r="G45" s="27">
        <v>89600000</v>
      </c>
      <c r="H45" s="27">
        <v>80000000</v>
      </c>
      <c r="I45" s="28" t="s">
        <v>58</v>
      </c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</row>
    <row r="46" spans="4:49" s="7" customFormat="1" ht="20.100000000000001" customHeight="1">
      <c r="D46" s="12" t="s">
        <v>59</v>
      </c>
      <c r="E46" s="27">
        <v>100000000</v>
      </c>
      <c r="F46" s="27">
        <v>100000000</v>
      </c>
      <c r="G46" s="27">
        <v>89600000</v>
      </c>
      <c r="H46" s="27">
        <v>80000000</v>
      </c>
      <c r="I46" s="28" t="s">
        <v>60</v>
      </c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</row>
    <row r="47" spans="4:49" s="7" customFormat="1" ht="20.100000000000001" customHeight="1">
      <c r="D47" s="12" t="s">
        <v>61</v>
      </c>
      <c r="E47" s="27">
        <v>17781371</v>
      </c>
      <c r="F47" s="27">
        <v>16069837</v>
      </c>
      <c r="G47" s="27">
        <v>14471971</v>
      </c>
      <c r="H47" s="27">
        <v>12815037</v>
      </c>
      <c r="I47" s="28" t="s">
        <v>62</v>
      </c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</row>
    <row r="48" spans="4:49" s="7" customFormat="1" ht="20.100000000000001" customHeight="1">
      <c r="D48" s="12" t="s">
        <v>63</v>
      </c>
      <c r="E48" s="27">
        <v>208542</v>
      </c>
      <c r="F48" s="27">
        <v>208542</v>
      </c>
      <c r="G48" s="27">
        <v>208542</v>
      </c>
      <c r="H48" s="27">
        <v>208542</v>
      </c>
      <c r="I48" s="28" t="s">
        <v>64</v>
      </c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</row>
    <row r="49" spans="4:49" s="7" customFormat="1" ht="20.100000000000001" customHeight="1">
      <c r="D49" s="12" t="s">
        <v>65</v>
      </c>
      <c r="E49" s="27">
        <v>4671120</v>
      </c>
      <c r="F49" s="27">
        <v>4208269</v>
      </c>
      <c r="G49" s="27">
        <v>3808269</v>
      </c>
      <c r="H49" s="27">
        <v>2938269</v>
      </c>
      <c r="I49" s="28" t="s">
        <v>66</v>
      </c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</row>
    <row r="50" spans="4:49" s="7" customFormat="1" ht="20.100000000000001" customHeight="1">
      <c r="D50" s="12" t="s">
        <v>67</v>
      </c>
      <c r="E50" s="27">
        <v>66943</v>
      </c>
      <c r="F50" s="27">
        <v>66943</v>
      </c>
      <c r="G50" s="27">
        <v>0</v>
      </c>
      <c r="H50" s="27">
        <v>0</v>
      </c>
      <c r="I50" s="28" t="s">
        <v>68</v>
      </c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</row>
    <row r="51" spans="4:49" s="7" customFormat="1" ht="20.100000000000001" customHeight="1">
      <c r="D51" s="12" t="s">
        <v>69</v>
      </c>
      <c r="E51" s="27">
        <v>0</v>
      </c>
      <c r="F51" s="27">
        <v>0</v>
      </c>
      <c r="G51" s="27">
        <v>0</v>
      </c>
      <c r="H51" s="27">
        <v>0</v>
      </c>
      <c r="I51" s="28" t="s">
        <v>70</v>
      </c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</row>
    <row r="52" spans="4:49" s="7" customFormat="1" ht="20.100000000000001" customHeight="1">
      <c r="D52" s="12" t="s">
        <v>71</v>
      </c>
      <c r="E52" s="27">
        <v>0</v>
      </c>
      <c r="F52" s="27">
        <v>0</v>
      </c>
      <c r="G52" s="27">
        <v>0</v>
      </c>
      <c r="H52" s="27">
        <v>0</v>
      </c>
      <c r="I52" s="28" t="s">
        <v>72</v>
      </c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</row>
    <row r="53" spans="4:49" s="7" customFormat="1" ht="20.100000000000001" customHeight="1">
      <c r="D53" s="12" t="s">
        <v>207</v>
      </c>
      <c r="E53" s="27">
        <v>0</v>
      </c>
      <c r="F53" s="27">
        <v>9000000</v>
      </c>
      <c r="G53" s="27">
        <v>9000000</v>
      </c>
      <c r="H53" s="27">
        <v>0</v>
      </c>
      <c r="I53" s="28" t="s">
        <v>73</v>
      </c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</row>
    <row r="54" spans="4:49" s="7" customFormat="1" ht="20.100000000000001" customHeight="1">
      <c r="D54" s="12" t="s">
        <v>208</v>
      </c>
      <c r="E54" s="27">
        <v>10000000</v>
      </c>
      <c r="F54" s="27">
        <v>0</v>
      </c>
      <c r="G54" s="27">
        <v>0</v>
      </c>
      <c r="H54" s="27">
        <v>9600000</v>
      </c>
      <c r="I54" s="28" t="s">
        <v>74</v>
      </c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</row>
    <row r="55" spans="4:49" s="7" customFormat="1" ht="20.100000000000001" customHeight="1">
      <c r="D55" s="12" t="s">
        <v>75</v>
      </c>
      <c r="E55" s="27">
        <v>0</v>
      </c>
      <c r="F55" s="27">
        <v>0</v>
      </c>
      <c r="G55" s="27">
        <v>0</v>
      </c>
      <c r="H55" s="27">
        <v>0</v>
      </c>
      <c r="I55" s="28" t="s">
        <v>76</v>
      </c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</row>
    <row r="56" spans="4:49" s="7" customFormat="1" ht="20.100000000000001" customHeight="1">
      <c r="D56" s="12" t="s">
        <v>77</v>
      </c>
      <c r="E56" s="27">
        <v>-404882</v>
      </c>
      <c r="F56" s="27">
        <v>-577197</v>
      </c>
      <c r="G56" s="27">
        <v>-640227</v>
      </c>
      <c r="H56" s="27">
        <v>1009618</v>
      </c>
      <c r="I56" s="28" t="s">
        <v>78</v>
      </c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</row>
    <row r="57" spans="4:49" s="7" customFormat="1" ht="20.100000000000001" customHeight="1">
      <c r="D57" s="12" t="s">
        <v>79</v>
      </c>
      <c r="E57" s="27">
        <v>1261905</v>
      </c>
      <c r="F57" s="27">
        <v>1740616</v>
      </c>
      <c r="G57" s="27">
        <v>1707149</v>
      </c>
      <c r="H57" s="27">
        <v>26755</v>
      </c>
      <c r="I57" s="28" t="s">
        <v>80</v>
      </c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</row>
    <row r="58" spans="4:49" s="7" customFormat="1" ht="20.100000000000001" customHeight="1">
      <c r="D58" s="12" t="s">
        <v>81</v>
      </c>
      <c r="E58" s="27">
        <v>133584999</v>
      </c>
      <c r="F58" s="27">
        <v>130717010</v>
      </c>
      <c r="G58" s="27">
        <v>118155704</v>
      </c>
      <c r="H58" s="27">
        <v>106598221</v>
      </c>
      <c r="I58" s="28" t="s">
        <v>82</v>
      </c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</row>
    <row r="59" spans="4:49" s="7" customFormat="1" ht="20.100000000000001" customHeight="1">
      <c r="D59" s="47" t="s">
        <v>96</v>
      </c>
      <c r="E59" s="48">
        <v>0</v>
      </c>
      <c r="F59" s="48">
        <v>0</v>
      </c>
      <c r="G59" s="48">
        <v>0</v>
      </c>
      <c r="H59" s="48">
        <v>0</v>
      </c>
      <c r="I59" s="49" t="s">
        <v>162</v>
      </c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</row>
    <row r="60" spans="4:49" s="7" customFormat="1" ht="20.100000000000001" customHeight="1">
      <c r="D60" s="16" t="s">
        <v>83</v>
      </c>
      <c r="E60" s="29">
        <v>956291367</v>
      </c>
      <c r="F60" s="29">
        <v>827350973</v>
      </c>
      <c r="G60" s="29">
        <v>758080329</v>
      </c>
      <c r="H60" s="29">
        <v>696827633</v>
      </c>
      <c r="I60" s="30" t="s">
        <v>84</v>
      </c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</row>
    <row r="61" spans="4:49">
      <c r="D61" s="19"/>
      <c r="E61" s="31"/>
      <c r="F61" s="31"/>
      <c r="G61" s="31"/>
      <c r="H61" s="31"/>
      <c r="I61" s="22"/>
    </row>
    <row r="62" spans="4:49">
      <c r="D62" s="19"/>
      <c r="E62" s="31"/>
      <c r="F62" s="31"/>
      <c r="G62" s="31"/>
      <c r="H62" s="31"/>
      <c r="I62" s="22"/>
    </row>
    <row r="63" spans="4:49" s="7" customFormat="1" ht="24.95" customHeight="1">
      <c r="D63" s="51" t="s">
        <v>210</v>
      </c>
      <c r="E63" s="57"/>
      <c r="F63" s="57"/>
      <c r="G63" s="57"/>
      <c r="H63" s="57"/>
      <c r="I63" s="53" t="s">
        <v>85</v>
      </c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</row>
    <row r="64" spans="4:49" s="7" customFormat="1" ht="20.100000000000001" customHeight="1">
      <c r="D64" s="9" t="s">
        <v>86</v>
      </c>
      <c r="E64" s="24">
        <v>62713260</v>
      </c>
      <c r="F64" s="24">
        <v>52815537</v>
      </c>
      <c r="G64" s="24">
        <v>39978118</v>
      </c>
      <c r="H64" s="24">
        <v>37160114</v>
      </c>
      <c r="I64" s="25" t="s">
        <v>87</v>
      </c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</row>
    <row r="65" spans="4:49" s="7" customFormat="1" ht="20.100000000000001" customHeight="1">
      <c r="D65" s="12" t="s">
        <v>88</v>
      </c>
      <c r="E65" s="27">
        <v>29484653</v>
      </c>
      <c r="F65" s="27">
        <v>21945751</v>
      </c>
      <c r="G65" s="27">
        <v>14077196</v>
      </c>
      <c r="H65" s="27">
        <v>12436520</v>
      </c>
      <c r="I65" s="28" t="s">
        <v>89</v>
      </c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</row>
    <row r="66" spans="4:49" s="7" customFormat="1" ht="20.100000000000001" customHeight="1">
      <c r="D66" s="12" t="s">
        <v>90</v>
      </c>
      <c r="E66" s="27">
        <v>33228607</v>
      </c>
      <c r="F66" s="27">
        <v>30869786</v>
      </c>
      <c r="G66" s="27">
        <v>25900922</v>
      </c>
      <c r="H66" s="27">
        <v>24723594</v>
      </c>
      <c r="I66" s="28" t="s">
        <v>91</v>
      </c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</row>
    <row r="67" spans="4:49" s="7" customFormat="1" ht="20.100000000000001" customHeight="1">
      <c r="D67" s="12" t="s">
        <v>92</v>
      </c>
      <c r="E67" s="27">
        <v>2382807</v>
      </c>
      <c r="F67" s="27">
        <v>2736251</v>
      </c>
      <c r="G67" s="27">
        <v>2785000</v>
      </c>
      <c r="H67" s="27">
        <v>2838179</v>
      </c>
      <c r="I67" s="28" t="s">
        <v>93</v>
      </c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</row>
    <row r="68" spans="4:49" s="7" customFormat="1" ht="20.100000000000001" customHeight="1">
      <c r="D68" s="12" t="s">
        <v>179</v>
      </c>
      <c r="E68" s="27">
        <v>35611414</v>
      </c>
      <c r="F68" s="27">
        <v>33606037</v>
      </c>
      <c r="G68" s="27">
        <v>28685922</v>
      </c>
      <c r="H68" s="27">
        <v>27561773</v>
      </c>
      <c r="I68" s="28" t="s">
        <v>173</v>
      </c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</row>
    <row r="69" spans="4:49" s="7" customFormat="1" ht="20.100000000000001" customHeight="1">
      <c r="D69" s="12" t="s">
        <v>94</v>
      </c>
      <c r="E69" s="27">
        <v>173325</v>
      </c>
      <c r="F69" s="27">
        <v>676735</v>
      </c>
      <c r="G69" s="27">
        <v>3306058</v>
      </c>
      <c r="H69" s="27">
        <v>615411</v>
      </c>
      <c r="I69" s="28" t="s">
        <v>95</v>
      </c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</row>
    <row r="70" spans="4:49" s="7" customFormat="1" ht="20.100000000000001" customHeight="1">
      <c r="D70" s="12" t="s">
        <v>180</v>
      </c>
      <c r="E70" s="27">
        <v>717176</v>
      </c>
      <c r="F70" s="27">
        <v>674607</v>
      </c>
      <c r="G70" s="27">
        <v>780916</v>
      </c>
      <c r="H70" s="27">
        <v>855936</v>
      </c>
      <c r="I70" s="28" t="s">
        <v>163</v>
      </c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</row>
    <row r="71" spans="4:49" s="7" customFormat="1" ht="20.100000000000001" customHeight="1">
      <c r="D71" s="12" t="s">
        <v>181</v>
      </c>
      <c r="E71" s="27">
        <v>4051333</v>
      </c>
      <c r="F71" s="27">
        <v>4117476</v>
      </c>
      <c r="G71" s="27">
        <v>3945513</v>
      </c>
      <c r="H71" s="27">
        <v>5587767</v>
      </c>
      <c r="I71" s="28" t="s">
        <v>164</v>
      </c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</row>
    <row r="72" spans="4:49" s="7" customFormat="1" ht="20.100000000000001" customHeight="1">
      <c r="D72" s="12" t="s">
        <v>182</v>
      </c>
      <c r="E72" s="27">
        <v>40553248</v>
      </c>
      <c r="F72" s="27">
        <v>39074855</v>
      </c>
      <c r="G72" s="27">
        <v>36718409</v>
      </c>
      <c r="H72" s="27">
        <v>34620887</v>
      </c>
      <c r="I72" s="28" t="s">
        <v>165</v>
      </c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</row>
    <row r="73" spans="4:49" s="7" customFormat="1" ht="20.100000000000001" customHeight="1">
      <c r="D73" s="12" t="s">
        <v>183</v>
      </c>
      <c r="E73" s="27">
        <v>11230543</v>
      </c>
      <c r="F73" s="27">
        <v>10291557</v>
      </c>
      <c r="G73" s="27">
        <v>9381301</v>
      </c>
      <c r="H73" s="27">
        <v>8467636</v>
      </c>
      <c r="I73" s="28" t="s">
        <v>166</v>
      </c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</row>
    <row r="74" spans="4:49" s="7" customFormat="1" ht="20.100000000000001" customHeight="1">
      <c r="D74" s="12" t="s">
        <v>184</v>
      </c>
      <c r="E74" s="27">
        <v>1898225</v>
      </c>
      <c r="F74" s="27">
        <v>1719286</v>
      </c>
      <c r="G74" s="27">
        <v>1627983</v>
      </c>
      <c r="H74" s="27">
        <v>1609886</v>
      </c>
      <c r="I74" s="28" t="s">
        <v>168</v>
      </c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</row>
    <row r="75" spans="4:49" s="7" customFormat="1" ht="20.100000000000001" customHeight="1">
      <c r="D75" s="12" t="s">
        <v>185</v>
      </c>
      <c r="E75" s="27">
        <v>6713773</v>
      </c>
      <c r="F75" s="27">
        <v>6887541</v>
      </c>
      <c r="G75" s="27">
        <v>6141387</v>
      </c>
      <c r="H75" s="27">
        <v>5422112</v>
      </c>
      <c r="I75" s="28" t="s">
        <v>175</v>
      </c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</row>
    <row r="76" spans="4:49" s="7" customFormat="1" ht="20.100000000000001" customHeight="1">
      <c r="D76" s="12" t="s">
        <v>186</v>
      </c>
      <c r="E76" s="27">
        <v>3034366</v>
      </c>
      <c r="F76" s="61">
        <v>4489826</v>
      </c>
      <c r="G76" s="61">
        <v>2938400</v>
      </c>
      <c r="H76" s="61">
        <v>4310934</v>
      </c>
      <c r="I76" s="28" t="s">
        <v>167</v>
      </c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</row>
    <row r="77" spans="4:49" s="7" customFormat="1" ht="20.100000000000001" customHeight="1">
      <c r="D77" s="12" t="s">
        <v>187</v>
      </c>
      <c r="E77" s="27">
        <v>501000</v>
      </c>
      <c r="F77" s="27">
        <v>-332490</v>
      </c>
      <c r="G77" s="27">
        <v>0</v>
      </c>
      <c r="H77" s="27">
        <v>290520</v>
      </c>
      <c r="I77" s="28" t="s">
        <v>174</v>
      </c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</row>
    <row r="78" spans="4:49" s="7" customFormat="1" ht="20.100000000000001" customHeight="1">
      <c r="D78" s="12" t="s">
        <v>188</v>
      </c>
      <c r="E78" s="27">
        <v>0</v>
      </c>
      <c r="F78" s="27">
        <v>0</v>
      </c>
      <c r="G78" s="27">
        <v>0</v>
      </c>
      <c r="H78" s="27">
        <v>0</v>
      </c>
      <c r="I78" s="28" t="s">
        <v>169</v>
      </c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</row>
    <row r="79" spans="4:49" s="7" customFormat="1" ht="20.100000000000001" customHeight="1">
      <c r="D79" s="12" t="s">
        <v>189</v>
      </c>
      <c r="E79" s="27">
        <v>23377907</v>
      </c>
      <c r="F79" s="27">
        <v>23055720</v>
      </c>
      <c r="G79" s="27">
        <v>20089071</v>
      </c>
      <c r="H79" s="27">
        <v>20101088</v>
      </c>
      <c r="I79" s="28" t="s">
        <v>170</v>
      </c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</row>
    <row r="80" spans="4:49" s="7" customFormat="1" ht="20.100000000000001" customHeight="1">
      <c r="D80" s="12" t="s">
        <v>190</v>
      </c>
      <c r="E80" s="27">
        <v>17175341</v>
      </c>
      <c r="F80" s="27">
        <v>16019135</v>
      </c>
      <c r="G80" s="27">
        <v>16629338</v>
      </c>
      <c r="H80" s="27">
        <v>14519799</v>
      </c>
      <c r="I80" s="28" t="s">
        <v>171</v>
      </c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</row>
    <row r="81" spans="4:49" s="7" customFormat="1" ht="20.100000000000001" customHeight="1">
      <c r="D81" s="12" t="s">
        <v>98</v>
      </c>
      <c r="E81" s="27">
        <v>5419667</v>
      </c>
      <c r="F81" s="27">
        <v>4947322</v>
      </c>
      <c r="G81" s="27">
        <v>5268605</v>
      </c>
      <c r="H81" s="27">
        <v>3992052</v>
      </c>
      <c r="I81" s="28" t="s">
        <v>99</v>
      </c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</row>
    <row r="82" spans="4:49" s="7" customFormat="1" ht="20.100000000000001" customHeight="1">
      <c r="D82" s="12" t="s">
        <v>191</v>
      </c>
      <c r="E82" s="27">
        <v>0</v>
      </c>
      <c r="F82" s="27">
        <v>0</v>
      </c>
      <c r="G82" s="27">
        <v>0</v>
      </c>
      <c r="H82" s="27">
        <v>0</v>
      </c>
      <c r="I82" s="28" t="s">
        <v>100</v>
      </c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</row>
    <row r="83" spans="4:49" s="7" customFormat="1" ht="20.100000000000001" customHeight="1">
      <c r="D83" s="12" t="s">
        <v>192</v>
      </c>
      <c r="E83" s="27">
        <v>0</v>
      </c>
      <c r="F83" s="27">
        <v>0</v>
      </c>
      <c r="G83" s="27">
        <v>0</v>
      </c>
      <c r="H83" s="27">
        <v>112096</v>
      </c>
      <c r="I83" s="28" t="s">
        <v>101</v>
      </c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</row>
    <row r="84" spans="4:49" s="7" customFormat="1" ht="20.100000000000001" customHeight="1">
      <c r="D84" s="12" t="s">
        <v>193</v>
      </c>
      <c r="E84" s="27">
        <v>60000</v>
      </c>
      <c r="F84" s="27">
        <v>40480</v>
      </c>
      <c r="G84" s="27">
        <v>60000</v>
      </c>
      <c r="H84" s="27">
        <v>57269</v>
      </c>
      <c r="I84" s="28" t="s">
        <v>172</v>
      </c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</row>
    <row r="85" spans="4:49" s="7" customFormat="1" ht="20.100000000000001" customHeight="1">
      <c r="D85" s="12" t="s">
        <v>206</v>
      </c>
      <c r="E85" s="27">
        <v>11695674</v>
      </c>
      <c r="F85" s="27">
        <v>11031333</v>
      </c>
      <c r="G85" s="27">
        <v>11300733</v>
      </c>
      <c r="H85" s="27">
        <v>10358382</v>
      </c>
      <c r="I85" s="28" t="s">
        <v>198</v>
      </c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</row>
    <row r="86" spans="4:49" s="7" customFormat="1" ht="20.100000000000001" customHeight="1">
      <c r="D86" s="12" t="s">
        <v>96</v>
      </c>
      <c r="E86" s="27">
        <v>0</v>
      </c>
      <c r="F86" s="27">
        <v>0</v>
      </c>
      <c r="G86" s="27">
        <v>0</v>
      </c>
      <c r="H86" s="27">
        <v>0</v>
      </c>
      <c r="I86" s="28" t="s">
        <v>97</v>
      </c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</row>
    <row r="87" spans="4:49" s="7" customFormat="1" ht="20.100000000000001" customHeight="1">
      <c r="D87" s="16" t="s">
        <v>205</v>
      </c>
      <c r="E87" s="29">
        <v>11695674</v>
      </c>
      <c r="F87" s="29">
        <v>11031333</v>
      </c>
      <c r="G87" s="29">
        <v>11300733</v>
      </c>
      <c r="H87" s="29">
        <v>10358382</v>
      </c>
      <c r="I87" s="30" t="s">
        <v>199</v>
      </c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</row>
    <row r="88" spans="4:49">
      <c r="D88" s="19"/>
      <c r="E88" s="31"/>
      <c r="F88" s="31"/>
      <c r="G88" s="31"/>
      <c r="H88" s="31"/>
      <c r="I88" s="22"/>
    </row>
    <row r="89" spans="4:49">
      <c r="D89" s="19"/>
      <c r="E89" s="31"/>
      <c r="F89" s="31"/>
      <c r="G89" s="31"/>
      <c r="H89" s="31"/>
      <c r="I89" s="22"/>
    </row>
    <row r="90" spans="4:49" s="7" customFormat="1" ht="24.95" customHeight="1">
      <c r="D90" s="51" t="s">
        <v>102</v>
      </c>
      <c r="E90" s="58"/>
      <c r="F90" s="58"/>
      <c r="G90" s="58"/>
      <c r="H90" s="58"/>
      <c r="I90" s="53" t="s">
        <v>103</v>
      </c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</row>
    <row r="91" spans="4:49" s="7" customFormat="1" ht="20.100000000000001" customHeight="1">
      <c r="D91" s="9" t="s">
        <v>104</v>
      </c>
      <c r="E91" s="60">
        <v>19201296</v>
      </c>
      <c r="F91" s="60">
        <v>11871701</v>
      </c>
      <c r="G91" s="60">
        <v>10849051</v>
      </c>
      <c r="H91" s="60">
        <v>68355970</v>
      </c>
      <c r="I91" s="25" t="s">
        <v>105</v>
      </c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</row>
    <row r="92" spans="4:49" s="7" customFormat="1" ht="20.100000000000001" customHeight="1">
      <c r="D92" s="12" t="s">
        <v>106</v>
      </c>
      <c r="E92" s="61">
        <v>110887402</v>
      </c>
      <c r="F92" s="61">
        <v>-51610454</v>
      </c>
      <c r="G92" s="61">
        <v>57396362</v>
      </c>
      <c r="H92" s="61">
        <v>-13124929</v>
      </c>
      <c r="I92" s="28" t="s">
        <v>107</v>
      </c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</row>
    <row r="93" spans="4:49" s="7" customFormat="1" ht="20.100000000000001" customHeight="1">
      <c r="D93" s="12" t="s">
        <v>108</v>
      </c>
      <c r="E93" s="61">
        <v>-50355462</v>
      </c>
      <c r="F93" s="61">
        <v>6500720</v>
      </c>
      <c r="G93" s="61">
        <v>-47644202</v>
      </c>
      <c r="H93" s="61">
        <v>-44452591</v>
      </c>
      <c r="I93" s="28" t="s">
        <v>109</v>
      </c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</row>
    <row r="94" spans="4:49" s="7" customFormat="1" ht="20.100000000000001" customHeight="1">
      <c r="D94" s="12" t="s">
        <v>110</v>
      </c>
      <c r="E94" s="61">
        <v>-55017188</v>
      </c>
      <c r="F94" s="61">
        <v>52287534</v>
      </c>
      <c r="G94" s="61">
        <v>-8747718</v>
      </c>
      <c r="H94" s="61">
        <v>-757847</v>
      </c>
      <c r="I94" s="28" t="s">
        <v>111</v>
      </c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</row>
    <row r="95" spans="4:49" s="7" customFormat="1" ht="20.100000000000001" customHeight="1">
      <c r="D95" s="12" t="s">
        <v>112</v>
      </c>
      <c r="E95" s="61">
        <v>126329</v>
      </c>
      <c r="F95" s="61">
        <v>151795</v>
      </c>
      <c r="G95" s="61">
        <v>18208</v>
      </c>
      <c r="H95" s="61">
        <v>828448</v>
      </c>
      <c r="I95" s="28" t="s">
        <v>113</v>
      </c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</row>
    <row r="96" spans="4:49" s="7" customFormat="1" ht="20.100000000000001" customHeight="1">
      <c r="D96" s="16" t="s">
        <v>114</v>
      </c>
      <c r="E96" s="62">
        <v>24842377</v>
      </c>
      <c r="F96" s="62">
        <v>19201296</v>
      </c>
      <c r="G96" s="62">
        <v>11871701</v>
      </c>
      <c r="H96" s="62">
        <v>10849051</v>
      </c>
      <c r="I96" s="30" t="s">
        <v>115</v>
      </c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</row>
    <row r="97" spans="1:49" s="7" customFormat="1" ht="20.100000000000001" customHeight="1">
      <c r="D97" s="19"/>
      <c r="E97" s="23"/>
      <c r="F97" s="23"/>
      <c r="G97" s="23"/>
      <c r="H97" s="23"/>
      <c r="I97" s="34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</row>
    <row r="98" spans="1:49" s="7" customFormat="1" ht="20.100000000000001" customHeight="1">
      <c r="D98" s="19"/>
      <c r="E98" s="23"/>
      <c r="F98" s="23"/>
      <c r="G98" s="23"/>
      <c r="H98" s="23"/>
      <c r="I98" s="34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</row>
    <row r="99" spans="1:49" s="7" customFormat="1" ht="24.95" customHeight="1">
      <c r="D99" s="51" t="s">
        <v>116</v>
      </c>
      <c r="E99" s="52"/>
      <c r="F99" s="52"/>
      <c r="G99" s="52"/>
      <c r="H99" s="52"/>
      <c r="I99" s="50" t="s">
        <v>117</v>
      </c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</row>
    <row r="100" spans="1:49" s="7" customFormat="1" ht="20.100000000000001" customHeight="1">
      <c r="D100" s="9" t="s">
        <v>118</v>
      </c>
      <c r="E100" s="10">
        <f>+E8*100/E10</f>
        <v>2.7218819999999999</v>
      </c>
      <c r="F100" s="10">
        <f>+F8*100/F10</f>
        <v>2.699589</v>
      </c>
      <c r="G100" s="10">
        <f>+G8*100/G10</f>
        <v>1.4777488839285715</v>
      </c>
      <c r="H100" s="10">
        <f>+H8*100/H10</f>
        <v>2.0624574999999998</v>
      </c>
      <c r="I100" s="11" t="s">
        <v>119</v>
      </c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</row>
    <row r="101" spans="1:49" s="7" customFormat="1" ht="20.100000000000001" customHeight="1">
      <c r="D101" s="12" t="s">
        <v>120</v>
      </c>
      <c r="E101" s="13">
        <f>+E87/E10</f>
        <v>0.11695674</v>
      </c>
      <c r="F101" s="13">
        <f>+F87/F10</f>
        <v>0.11031333</v>
      </c>
      <c r="G101" s="13">
        <f>+G87/G10</f>
        <v>0.12612425223214285</v>
      </c>
      <c r="H101" s="13">
        <f>+H87/H10</f>
        <v>0.12947977499999999</v>
      </c>
      <c r="I101" s="14" t="s">
        <v>121</v>
      </c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</row>
    <row r="102" spans="1:49" s="7" customFormat="1" ht="20.100000000000001" customHeight="1">
      <c r="D102" s="12" t="s">
        <v>122</v>
      </c>
      <c r="E102" s="13">
        <f>+E53/E10</f>
        <v>0</v>
      </c>
      <c r="F102" s="13">
        <f>+F53/F10</f>
        <v>0.09</v>
      </c>
      <c r="G102" s="13">
        <f>+G53/G10</f>
        <v>0.10044642857142858</v>
      </c>
      <c r="H102" s="13">
        <f>+H53/H10</f>
        <v>0</v>
      </c>
      <c r="I102" s="14" t="s">
        <v>123</v>
      </c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</row>
    <row r="103" spans="1:49" s="7" customFormat="1" ht="20.100000000000001" customHeight="1">
      <c r="D103" s="12" t="s">
        <v>124</v>
      </c>
      <c r="E103" s="13">
        <f>+E58/E10</f>
        <v>1.33584999</v>
      </c>
      <c r="F103" s="13">
        <f>+F58/F10</f>
        <v>1.3071701</v>
      </c>
      <c r="G103" s="13">
        <f>+G58/G10</f>
        <v>1.3187020535714287</v>
      </c>
      <c r="H103" s="13">
        <f>+H58/H10</f>
        <v>1.3324777624999999</v>
      </c>
      <c r="I103" s="14" t="s">
        <v>125</v>
      </c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</row>
    <row r="104" spans="1:49" s="7" customFormat="1" ht="20.100000000000001" customHeight="1">
      <c r="D104" s="12" t="s">
        <v>126</v>
      </c>
      <c r="E104" s="13">
        <f>+E11/E87</f>
        <v>9.4051869092794487</v>
      </c>
      <c r="F104" s="13">
        <f>+F11/F87</f>
        <v>9.0650876009272867</v>
      </c>
      <c r="G104" s="13">
        <f>+G11/G87</f>
        <v>7.77011544295401</v>
      </c>
      <c r="H104" s="13">
        <f>+H11/H87</f>
        <v>8.8816960023293205</v>
      </c>
      <c r="I104" s="14" t="s">
        <v>127</v>
      </c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</row>
    <row r="105" spans="1:49" s="7" customFormat="1" ht="20.100000000000001" customHeight="1">
      <c r="D105" s="12" t="s">
        <v>128</v>
      </c>
      <c r="E105" s="13">
        <f>+E53*100/E11</f>
        <v>0</v>
      </c>
      <c r="F105" s="13">
        <f>+F53*100/F11</f>
        <v>9</v>
      </c>
      <c r="G105" s="13">
        <f>+G53*100/G11</f>
        <v>10.249635568513119</v>
      </c>
      <c r="H105" s="13">
        <f>+H53*100/H11</f>
        <v>0</v>
      </c>
      <c r="I105" s="14" t="s">
        <v>129</v>
      </c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</row>
    <row r="106" spans="1:49" s="7" customFormat="1" ht="20.100000000000001" customHeight="1">
      <c r="D106" s="12" t="s">
        <v>130</v>
      </c>
      <c r="E106" s="13">
        <f>+E53*100/E87</f>
        <v>0</v>
      </c>
      <c r="F106" s="13">
        <f>+F53*100/F87</f>
        <v>81.585788408345579</v>
      </c>
      <c r="G106" s="13">
        <f>+G53*100/G87</f>
        <v>79.640851615554496</v>
      </c>
      <c r="H106" s="13">
        <f>+H53*100/H87</f>
        <v>0</v>
      </c>
      <c r="I106" s="14" t="s">
        <v>131</v>
      </c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</row>
    <row r="107" spans="1:49" s="7" customFormat="1" ht="20.100000000000001" customHeight="1">
      <c r="D107" s="16" t="s">
        <v>132</v>
      </c>
      <c r="E107" s="35">
        <f>+E11/E58</f>
        <v>0.82344575231834227</v>
      </c>
      <c r="F107" s="35">
        <f>+F11/F58</f>
        <v>0.76501137839673661</v>
      </c>
      <c r="G107" s="35">
        <f>+G11/G58</f>
        <v>0.74315498132870506</v>
      </c>
      <c r="H107" s="35">
        <f>+H11/H58</f>
        <v>0.86305380274592014</v>
      </c>
      <c r="I107" s="30" t="s">
        <v>133</v>
      </c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</row>
    <row r="108" spans="1:49" s="7" customFormat="1" ht="20.100000000000001" customHeight="1">
      <c r="A108" s="8"/>
      <c r="B108" s="8"/>
      <c r="C108" s="8"/>
      <c r="D108" s="19"/>
      <c r="E108" s="36"/>
      <c r="F108" s="36"/>
      <c r="G108" s="36"/>
      <c r="H108" s="36"/>
      <c r="I108" s="34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</row>
    <row r="109" spans="1:49" s="7" customFormat="1" ht="20.100000000000001" customHeight="1">
      <c r="A109" s="8"/>
      <c r="B109" s="37"/>
      <c r="C109" s="37"/>
      <c r="D109" s="38" t="s">
        <v>134</v>
      </c>
      <c r="E109" s="39">
        <f>+E85*100/E29</f>
        <v>1.2230241120643726</v>
      </c>
      <c r="F109" s="39">
        <f>+F85*100/F29</f>
        <v>1.3333317249872867</v>
      </c>
      <c r="G109" s="39">
        <f>+G85*100/G29</f>
        <v>1.4907038961038652</v>
      </c>
      <c r="H109" s="39">
        <f>+H85*100/H29</f>
        <v>1.4865056305825346</v>
      </c>
      <c r="I109" s="11" t="s">
        <v>194</v>
      </c>
      <c r="J109" s="40"/>
      <c r="K109" s="40"/>
      <c r="L109" s="40"/>
      <c r="M109" s="40"/>
      <c r="N109" s="40"/>
      <c r="O109" s="40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</row>
    <row r="110" spans="1:49" s="7" customFormat="1" ht="20.100000000000001" customHeight="1">
      <c r="A110" s="37"/>
      <c r="B110" s="37"/>
      <c r="C110" s="37"/>
      <c r="D110" s="12" t="s">
        <v>135</v>
      </c>
      <c r="E110" s="41">
        <f>+E87*100/E58</f>
        <v>8.7552300689091602</v>
      </c>
      <c r="F110" s="41">
        <f>+F87*100/F58</f>
        <v>8.4390952638834076</v>
      </c>
      <c r="G110" s="41">
        <f>+G87*100/G58</f>
        <v>9.5642720727219395</v>
      </c>
      <c r="H110" s="41">
        <f>+H87*100/H58</f>
        <v>9.7172184515161835</v>
      </c>
      <c r="I110" s="14" t="s">
        <v>195</v>
      </c>
      <c r="J110" s="40"/>
      <c r="K110" s="40"/>
      <c r="L110" s="40"/>
      <c r="M110" s="40"/>
      <c r="N110" s="40"/>
      <c r="O110" s="40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</row>
    <row r="111" spans="1:49" s="7" customFormat="1" ht="20.100000000000001" customHeight="1">
      <c r="A111" s="8"/>
      <c r="B111" s="37"/>
      <c r="C111" s="37"/>
      <c r="D111" s="12" t="s">
        <v>202</v>
      </c>
      <c r="E111" s="41">
        <f>+E68*100/E72</f>
        <v>87.813962521571639</v>
      </c>
      <c r="F111" s="41">
        <f>+F68*100/F72</f>
        <v>86.004252606951454</v>
      </c>
      <c r="G111" s="41">
        <f>+G68*100/G72</f>
        <v>78.124087565994486</v>
      </c>
      <c r="H111" s="41">
        <f>+H68*100/H72</f>
        <v>79.610245110126726</v>
      </c>
      <c r="I111" s="14" t="s">
        <v>196</v>
      </c>
      <c r="J111" s="40"/>
      <c r="K111" s="40"/>
      <c r="L111" s="40"/>
      <c r="M111" s="40"/>
      <c r="N111" s="40"/>
      <c r="O111" s="40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</row>
    <row r="112" spans="1:49" s="7" customFormat="1" ht="20.100000000000001" customHeight="1">
      <c r="A112" s="37"/>
      <c r="B112" s="37"/>
      <c r="C112" s="37"/>
      <c r="D112" s="12" t="s">
        <v>136</v>
      </c>
      <c r="E112" s="41">
        <f>+E64*100/E23</f>
        <v>12.897275088926881</v>
      </c>
      <c r="F112" s="41">
        <f>+F64*100/F23</f>
        <v>11.41606307328118</v>
      </c>
      <c r="G112" s="41">
        <f>+G64*100/G23</f>
        <v>10.138872984688739</v>
      </c>
      <c r="H112" s="41">
        <f>+H64*100/H23</f>
        <v>11.905845047119577</v>
      </c>
      <c r="I112" s="14" t="s">
        <v>197</v>
      </c>
      <c r="J112" s="40"/>
      <c r="K112" s="40"/>
      <c r="L112" s="40"/>
      <c r="M112" s="40"/>
      <c r="N112" s="40"/>
      <c r="O112" s="40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</row>
    <row r="113" spans="1:49" s="7" customFormat="1" ht="20.100000000000001" customHeight="1">
      <c r="A113" s="8"/>
      <c r="B113" s="37"/>
      <c r="C113" s="37"/>
      <c r="D113" s="12" t="s">
        <v>203</v>
      </c>
      <c r="E113" s="41">
        <f>+E85*100/E72</f>
        <v>28.840289192125869</v>
      </c>
      <c r="F113" s="41">
        <f>+F85*100/F72</f>
        <v>28.231283263879035</v>
      </c>
      <c r="G113" s="41">
        <f>+G85*100/G72</f>
        <v>30.776750158210831</v>
      </c>
      <c r="H113" s="41">
        <f>+H85*100/H72</f>
        <v>29.919458735993679</v>
      </c>
      <c r="I113" s="14" t="s">
        <v>200</v>
      </c>
      <c r="J113" s="40"/>
      <c r="K113" s="40"/>
      <c r="L113" s="40"/>
      <c r="M113" s="40"/>
      <c r="N113" s="40"/>
      <c r="O113" s="40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</row>
    <row r="114" spans="1:49" s="7" customFormat="1" ht="20.100000000000001" customHeight="1">
      <c r="A114" s="8"/>
      <c r="B114" s="8"/>
      <c r="C114" s="8"/>
      <c r="D114" s="12" t="s">
        <v>204</v>
      </c>
      <c r="E114" s="42">
        <f>E72*100/E29</f>
        <v>4.2406790858334711</v>
      </c>
      <c r="F114" s="42">
        <f>F72*100/F29</f>
        <v>4.7228874172122355</v>
      </c>
      <c r="G114" s="42">
        <f>G72*100/G29</f>
        <v>4.8436039817094372</v>
      </c>
      <c r="H114" s="42">
        <f>H72*100/H29</f>
        <v>4.9683573613390273</v>
      </c>
      <c r="I114" s="14" t="s">
        <v>201</v>
      </c>
      <c r="J114" s="40"/>
      <c r="K114" s="40"/>
      <c r="L114" s="40"/>
      <c r="M114" s="40"/>
      <c r="N114" s="40"/>
      <c r="O114" s="40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</row>
    <row r="115" spans="1:49" s="7" customFormat="1" ht="20.100000000000001" customHeight="1">
      <c r="A115" s="8"/>
      <c r="B115" s="8"/>
      <c r="C115" s="8"/>
      <c r="D115" s="43" t="s">
        <v>137</v>
      </c>
      <c r="E115" s="44">
        <f>+(E24+E25)*100/E23</f>
        <v>5.6764048576744717</v>
      </c>
      <c r="F115" s="44">
        <f>+(F24+F25)*100/F23</f>
        <v>5.2099280363687974</v>
      </c>
      <c r="G115" s="44">
        <f>+(G24+G25)*100/G23</f>
        <v>5.5201861529931486</v>
      </c>
      <c r="H115" s="44">
        <f>+(H24+H25)*100/H23</f>
        <v>5.8582229664456129</v>
      </c>
      <c r="I115" s="18" t="s">
        <v>138</v>
      </c>
      <c r="J115" s="40"/>
      <c r="K115" s="40"/>
      <c r="L115" s="40"/>
      <c r="M115" s="40"/>
      <c r="N115" s="40"/>
      <c r="O115" s="40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</row>
    <row r="116" spans="1:49" s="7" customFormat="1" ht="20.100000000000001" customHeight="1">
      <c r="D116" s="19"/>
      <c r="E116" s="45"/>
      <c r="F116" s="45"/>
      <c r="G116" s="45"/>
      <c r="H116" s="45"/>
      <c r="I116" s="34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</row>
    <row r="117" spans="1:49" s="7" customFormat="1" ht="20.100000000000001" customHeight="1">
      <c r="D117" s="9" t="s">
        <v>139</v>
      </c>
      <c r="E117" s="10">
        <f>(E58+E59)*100/E29</f>
        <v>13.969068801600924</v>
      </c>
      <c r="F117" s="10">
        <f>(F58+F59)*100/F29</f>
        <v>15.799462896141417</v>
      </c>
      <c r="G117" s="10">
        <f>(G58+G59)*100/G29</f>
        <v>15.586172003151924</v>
      </c>
      <c r="H117" s="10">
        <f>(H58+H59)*100/H29</f>
        <v>15.297645493918006</v>
      </c>
      <c r="I117" s="11" t="s">
        <v>140</v>
      </c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</row>
    <row r="118" spans="1:49" s="7" customFormat="1" ht="20.100000000000001" customHeight="1">
      <c r="D118" s="12" t="s">
        <v>141</v>
      </c>
      <c r="E118" s="13">
        <f>+E58*100/(E34+E35)</f>
        <v>18.190915589457088</v>
      </c>
      <c r="F118" s="13">
        <f>+F58*100/(F34+F35)</f>
        <v>22.70353166080864</v>
      </c>
      <c r="G118" s="13">
        <f>+G58*100/(G34+G35)</f>
        <v>20.994458549636818</v>
      </c>
      <c r="H118" s="13">
        <f>+H58*100/(H34+H35)</f>
        <v>20.985840441941143</v>
      </c>
      <c r="I118" s="14" t="s">
        <v>142</v>
      </c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</row>
    <row r="119" spans="1:49" s="7" customFormat="1" ht="20.100000000000001" customHeight="1">
      <c r="D119" s="12" t="s">
        <v>143</v>
      </c>
      <c r="E119" s="13">
        <f>+E40*100/E29</f>
        <v>86.030931198399074</v>
      </c>
      <c r="F119" s="13">
        <f>+F40*100/F29</f>
        <v>84.200537103858579</v>
      </c>
      <c r="G119" s="13">
        <f>+G40*100/G29</f>
        <v>84.41382799684807</v>
      </c>
      <c r="H119" s="13">
        <f>+H40*100/H29</f>
        <v>84.702354506081988</v>
      </c>
      <c r="I119" s="14" t="s">
        <v>144</v>
      </c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</row>
    <row r="120" spans="1:49" s="7" customFormat="1" ht="20.100000000000001" customHeight="1">
      <c r="D120" s="16" t="s">
        <v>145</v>
      </c>
      <c r="E120" s="35">
        <f>+(E34+E35)*100/E29</f>
        <v>76.791455234375235</v>
      </c>
      <c r="F120" s="35">
        <f>+(F34+F35)*100/F29</f>
        <v>69.59033128495517</v>
      </c>
      <c r="G120" s="35">
        <f>+(G34+G35)*100/G29</f>
        <v>74.239456884786151</v>
      </c>
      <c r="H120" s="35">
        <f>+(H34+H35)*100/H29</f>
        <v>72.895081501453603</v>
      </c>
      <c r="I120" s="18" t="s">
        <v>146</v>
      </c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</row>
    <row r="121" spans="1:49" s="7" customFormat="1" ht="20.100000000000001" customHeight="1">
      <c r="D121" s="19"/>
      <c r="E121" s="45"/>
      <c r="F121" s="45"/>
      <c r="G121" s="45"/>
      <c r="H121" s="45"/>
      <c r="I121" s="34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</row>
    <row r="122" spans="1:49" s="7" customFormat="1" ht="20.100000000000001" customHeight="1">
      <c r="D122" s="9" t="s">
        <v>147</v>
      </c>
      <c r="E122" s="10">
        <f>+E23*100/E29</f>
        <v>50.847684270687346</v>
      </c>
      <c r="F122" s="10">
        <f>+F23*100/F29</f>
        <v>55.918505821349896</v>
      </c>
      <c r="G122" s="10">
        <f>+G23*100/G29</f>
        <v>52.013662525729515</v>
      </c>
      <c r="H122" s="10">
        <f>+H23*100/H29</f>
        <v>44.791071022293977</v>
      </c>
      <c r="I122" s="11" t="s">
        <v>148</v>
      </c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</row>
    <row r="123" spans="1:49" s="7" customFormat="1" ht="20.100000000000001" customHeight="1">
      <c r="D123" s="12" t="s">
        <v>149</v>
      </c>
      <c r="E123" s="13">
        <f>+E23*100/(E34+E35)</f>
        <v>66.215289338501407</v>
      </c>
      <c r="F123" s="13">
        <f>+F23*100/(F34+F35)</f>
        <v>80.35384339870069</v>
      </c>
      <c r="G123" s="13">
        <f>+G23*100/(G34+G35)</f>
        <v>70.062019185364818</v>
      </c>
      <c r="H123" s="13">
        <f>+H23*100/(H34+H35)</f>
        <v>61.44594408801202</v>
      </c>
      <c r="I123" s="14" t="s">
        <v>150</v>
      </c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</row>
    <row r="124" spans="1:49" s="7" customFormat="1" ht="20.100000000000001" customHeight="1">
      <c r="D124" s="16" t="s">
        <v>151</v>
      </c>
      <c r="E124" s="35">
        <f>+E58*100/E23</f>
        <v>27.47237952319848</v>
      </c>
      <c r="F124" s="35">
        <f>+F58*100/F23</f>
        <v>28.254443969976617</v>
      </c>
      <c r="G124" s="35">
        <f>+G58*100/G23</f>
        <v>29.965534527475235</v>
      </c>
      <c r="H124" s="35">
        <f>+H58*100/H23</f>
        <v>34.153337137894894</v>
      </c>
      <c r="I124" s="18" t="s">
        <v>152</v>
      </c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</row>
    <row r="125" spans="1:49" s="7" customFormat="1" ht="20.100000000000001" customHeight="1">
      <c r="D125" s="19"/>
      <c r="E125" s="45"/>
      <c r="F125" s="45"/>
      <c r="G125" s="45"/>
      <c r="H125" s="45"/>
      <c r="I125" s="34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</row>
    <row r="126" spans="1:49" s="7" customFormat="1" ht="20.100000000000001" customHeight="1">
      <c r="D126" s="9" t="s">
        <v>153</v>
      </c>
      <c r="E126" s="10">
        <f>+(E16+E17+E18+E19)/(E34+E35)</f>
        <v>0.21885023289376554</v>
      </c>
      <c r="F126" s="10">
        <f>+(F16+F17+F18+F19)/(F34+F35)</f>
        <v>0.19989660625205891</v>
      </c>
      <c r="G126" s="10">
        <f>+(G16+G17+G18+G19)/(G34+G35)</f>
        <v>0.19281987967623412</v>
      </c>
      <c r="H126" s="10">
        <f>+(H16+H17+H18+H19)/(H34+H35)</f>
        <v>0.3387797669206335</v>
      </c>
      <c r="I126" s="11" t="s">
        <v>154</v>
      </c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</row>
    <row r="127" spans="1:49" s="7" customFormat="1" ht="20.100000000000001" customHeight="1">
      <c r="D127" s="12" t="s">
        <v>155</v>
      </c>
      <c r="E127" s="13">
        <f>+(E16+E17+E18+E19+E20+E21+E22)*100/(E34+E35)</f>
        <v>59.27964502084869</v>
      </c>
      <c r="F127" s="13">
        <f>+(F16+F17+F18+F19+F20+F21+F22)*100/(F34+F35)</f>
        <v>59.024366391499719</v>
      </c>
      <c r="G127" s="13">
        <f>+(G16+G17+G18+G19+G20+G21+G22)*100/(G34+G35)</f>
        <v>61.024128053340881</v>
      </c>
      <c r="H127" s="13">
        <f>+(H16+H17+H18+H19+H20+H21+H22)*100/(H34+H35)</f>
        <v>72.026054548649441</v>
      </c>
      <c r="I127" s="14" t="s">
        <v>156</v>
      </c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</row>
    <row r="128" spans="1:49" s="7" customFormat="1" ht="20.100000000000001" customHeight="1">
      <c r="D128" s="16" t="s">
        <v>157</v>
      </c>
      <c r="E128" s="35">
        <f>+(E16+E17+E18+E19)/(E34+E35)</f>
        <v>0.21885023289376554</v>
      </c>
      <c r="F128" s="35">
        <f>+(F16+F17+F18+F19)/(F34+F35)</f>
        <v>0.19989660625205891</v>
      </c>
      <c r="G128" s="35">
        <f>+(G16+G17+G18+G19)/(G34+G35)</f>
        <v>0.19281987967623412</v>
      </c>
      <c r="H128" s="35">
        <f>+(H16+H17+H18+H19)/(H34+H35)</f>
        <v>0.3387797669206335</v>
      </c>
      <c r="I128" s="18" t="s">
        <v>158</v>
      </c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</row>
    <row r="129" spans="4:49" s="7" customFormat="1" ht="20.100000000000001" customHeight="1">
      <c r="D129" s="19"/>
      <c r="E129" s="46"/>
      <c r="F129" s="46"/>
      <c r="G129" s="46"/>
      <c r="H129" s="46"/>
      <c r="I129" s="34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</row>
    <row r="130" spans="4:49" s="7" customFormat="1" ht="20.100000000000001" customHeight="1">
      <c r="D130" s="19"/>
      <c r="E130" s="46"/>
      <c r="F130" s="46"/>
      <c r="G130" s="46"/>
      <c r="H130" s="46"/>
      <c r="I130" s="34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</row>
    <row r="131" spans="4:49">
      <c r="D131" s="19"/>
      <c r="I131" s="22"/>
    </row>
    <row r="132" spans="4:49">
      <c r="D132" s="19"/>
      <c r="I132" s="22"/>
    </row>
    <row r="133" spans="4:49">
      <c r="D133" s="19"/>
      <c r="I133" s="22"/>
    </row>
    <row r="134" spans="4:49">
      <c r="D134" s="19"/>
      <c r="I134" s="22"/>
    </row>
    <row r="135" spans="4:49">
      <c r="D135" s="19"/>
      <c r="I135" s="22"/>
    </row>
    <row r="136" spans="4:49">
      <c r="D136" s="19"/>
      <c r="I136" s="22"/>
    </row>
    <row r="137" spans="4:49">
      <c r="D137" s="19"/>
      <c r="I137" s="22"/>
    </row>
    <row r="138" spans="4:49">
      <c r="D138" s="19"/>
      <c r="I138" s="22"/>
    </row>
    <row r="139" spans="4:49">
      <c r="D139" s="19"/>
      <c r="I139" s="22"/>
    </row>
    <row r="140" spans="4:49">
      <c r="D140" s="19"/>
      <c r="I140" s="22"/>
    </row>
    <row r="141" spans="4:49">
      <c r="D141" s="19"/>
      <c r="I141" s="22"/>
    </row>
    <row r="142" spans="4:49">
      <c r="D142" s="19"/>
      <c r="I142" s="22"/>
    </row>
    <row r="143" spans="4:49">
      <c r="D143" s="19"/>
      <c r="I143" s="22"/>
    </row>
    <row r="144" spans="4:49">
      <c r="D144" s="19"/>
      <c r="I144" s="22"/>
    </row>
    <row r="145" spans="4:9">
      <c r="D145" s="19"/>
      <c r="I145" s="22"/>
    </row>
    <row r="146" spans="4:9">
      <c r="D146" s="19"/>
      <c r="I146" s="22"/>
    </row>
    <row r="147" spans="4:9">
      <c r="D147" s="19"/>
      <c r="I147" s="22"/>
    </row>
    <row r="148" spans="4:9">
      <c r="D148" s="19"/>
      <c r="I148" s="22"/>
    </row>
    <row r="149" spans="4:9">
      <c r="D149" s="19"/>
      <c r="I149" s="22"/>
    </row>
    <row r="150" spans="4:9">
      <c r="D150" s="19"/>
      <c r="I150" s="22"/>
    </row>
    <row r="151" spans="4:9">
      <c r="D151" s="19"/>
      <c r="I151" s="22"/>
    </row>
    <row r="152" spans="4:9">
      <c r="D152" s="19"/>
      <c r="I152" s="22"/>
    </row>
    <row r="153" spans="4:9">
      <c r="D153" s="19"/>
      <c r="I153" s="22"/>
    </row>
    <row r="154" spans="4:9">
      <c r="D154" s="19"/>
      <c r="I154" s="22"/>
    </row>
    <row r="155" spans="4:9">
      <c r="D155" s="19"/>
      <c r="I155" s="22"/>
    </row>
    <row r="156" spans="4:9">
      <c r="D156" s="19"/>
      <c r="I156" s="22"/>
    </row>
    <row r="157" spans="4:9">
      <c r="D157" s="19"/>
      <c r="I157" s="22"/>
    </row>
    <row r="158" spans="4:9">
      <c r="D158" s="19"/>
      <c r="I158" s="22"/>
    </row>
    <row r="159" spans="4:9">
      <c r="D159" s="19"/>
      <c r="I159" s="22"/>
    </row>
    <row r="160" spans="4:9">
      <c r="D160" s="19"/>
      <c r="I160" s="22"/>
    </row>
    <row r="161" spans="4:9">
      <c r="D161" s="19"/>
      <c r="I161" s="22"/>
    </row>
    <row r="162" spans="4:9">
      <c r="D162" s="19"/>
      <c r="I162" s="22"/>
    </row>
    <row r="163" spans="4:9">
      <c r="D163" s="19"/>
      <c r="I163" s="22"/>
    </row>
    <row r="164" spans="4:9">
      <c r="D164" s="19"/>
      <c r="I164" s="22"/>
    </row>
    <row r="165" spans="4:9">
      <c r="D165" s="19"/>
      <c r="I165" s="22"/>
    </row>
    <row r="166" spans="4:9">
      <c r="D166" s="19"/>
      <c r="I166" s="22"/>
    </row>
    <row r="167" spans="4:9">
      <c r="D167" s="19"/>
      <c r="I167" s="22"/>
    </row>
    <row r="168" spans="4:9">
      <c r="D168" s="19"/>
      <c r="I168" s="22"/>
    </row>
    <row r="169" spans="4:9">
      <c r="D169" s="19"/>
      <c r="I169" s="22"/>
    </row>
    <row r="170" spans="4:9">
      <c r="D170" s="19"/>
      <c r="I170" s="22"/>
    </row>
    <row r="171" spans="4:9">
      <c r="D171" s="19"/>
      <c r="I171" s="22"/>
    </row>
    <row r="172" spans="4:9">
      <c r="D172" s="19"/>
      <c r="I172" s="22"/>
    </row>
    <row r="173" spans="4:9">
      <c r="D173" s="19"/>
      <c r="I173" s="22"/>
    </row>
    <row r="174" spans="4:9">
      <c r="D174" s="19"/>
      <c r="I174" s="22"/>
    </row>
    <row r="175" spans="4:9">
      <c r="D175" s="19"/>
      <c r="I175" s="22"/>
    </row>
    <row r="176" spans="4:9">
      <c r="D176" s="19"/>
      <c r="I176" s="22"/>
    </row>
    <row r="177" spans="4:9">
      <c r="D177" s="19"/>
      <c r="I177" s="22"/>
    </row>
    <row r="178" spans="4:9">
      <c r="D178" s="19"/>
      <c r="I178" s="22"/>
    </row>
    <row r="179" spans="4:9">
      <c r="D179" s="19"/>
      <c r="I179" s="22"/>
    </row>
    <row r="180" spans="4:9">
      <c r="D180" s="19"/>
      <c r="I180" s="22"/>
    </row>
    <row r="181" spans="4:9">
      <c r="D181" s="19"/>
      <c r="I181" s="22"/>
    </row>
    <row r="182" spans="4:9">
      <c r="D182" s="19"/>
      <c r="I182" s="22"/>
    </row>
    <row r="183" spans="4:9">
      <c r="D183" s="19"/>
      <c r="I183" s="22"/>
    </row>
    <row r="184" spans="4:9">
      <c r="D184" s="19"/>
      <c r="I184" s="22"/>
    </row>
    <row r="185" spans="4:9">
      <c r="D185" s="19"/>
      <c r="I185" s="22"/>
    </row>
    <row r="186" spans="4:9">
      <c r="D186" s="19"/>
      <c r="I186" s="22"/>
    </row>
    <row r="187" spans="4:9">
      <c r="D187" s="19"/>
      <c r="I187" s="22"/>
    </row>
    <row r="188" spans="4:9">
      <c r="D188" s="19"/>
      <c r="I188" s="22"/>
    </row>
    <row r="189" spans="4:9">
      <c r="D189" s="19"/>
      <c r="I189" s="22"/>
    </row>
    <row r="190" spans="4:9">
      <c r="D190" s="19"/>
      <c r="I190" s="22"/>
    </row>
    <row r="191" spans="4:9">
      <c r="D191" s="19"/>
      <c r="I191" s="22"/>
    </row>
    <row r="192" spans="4:9">
      <c r="D192" s="19"/>
      <c r="I192" s="22"/>
    </row>
    <row r="193" spans="4:9">
      <c r="D193" s="19"/>
      <c r="I193" s="22"/>
    </row>
    <row r="194" spans="4:9">
      <c r="D194" s="19"/>
      <c r="I194" s="22"/>
    </row>
    <row r="195" spans="4:9">
      <c r="D195" s="19"/>
      <c r="I195" s="22"/>
    </row>
    <row r="196" spans="4:9">
      <c r="D196" s="19"/>
      <c r="I196" s="22"/>
    </row>
    <row r="197" spans="4:9">
      <c r="D197" s="19"/>
      <c r="I197" s="22"/>
    </row>
    <row r="198" spans="4:9">
      <c r="D198" s="19"/>
      <c r="I198" s="22"/>
    </row>
    <row r="199" spans="4:9">
      <c r="D199" s="19"/>
      <c r="I199" s="22"/>
    </row>
    <row r="200" spans="4:9">
      <c r="D200" s="19"/>
      <c r="I200" s="22"/>
    </row>
    <row r="201" spans="4:9">
      <c r="D201" s="19"/>
      <c r="I201" s="22"/>
    </row>
    <row r="202" spans="4:9">
      <c r="D202" s="19"/>
      <c r="I202" s="22"/>
    </row>
    <row r="203" spans="4:9">
      <c r="D203" s="19"/>
      <c r="I203" s="22"/>
    </row>
    <row r="204" spans="4:9">
      <c r="D204" s="19"/>
      <c r="I204" s="22"/>
    </row>
    <row r="205" spans="4:9">
      <c r="D205" s="19"/>
      <c r="I205" s="22"/>
    </row>
    <row r="206" spans="4:9">
      <c r="D206" s="19"/>
      <c r="I206" s="22"/>
    </row>
    <row r="207" spans="4:9">
      <c r="D207" s="19"/>
      <c r="I207" s="22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  <row r="488" spans="4:4">
      <c r="D488" s="19"/>
    </row>
    <row r="489" spans="4:4">
      <c r="D489" s="19"/>
    </row>
    <row r="490" spans="4:4">
      <c r="D490" s="19"/>
    </row>
    <row r="491" spans="4:4">
      <c r="D491" s="19"/>
    </row>
    <row r="492" spans="4:4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SUZANnew</cp:lastModifiedBy>
  <cp:lastPrinted>2007-11-30T22:40:57Z</cp:lastPrinted>
  <dcterms:created xsi:type="dcterms:W3CDTF">2007-01-10T07:21:41Z</dcterms:created>
  <dcterms:modified xsi:type="dcterms:W3CDTF">2014-10-15T09:07:41Z</dcterms:modified>
</cp:coreProperties>
</file>